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CA-04\Downloads\"/>
    </mc:Choice>
  </mc:AlternateContent>
  <xr:revisionPtr revIDLastSave="0" documentId="13_ncr:1_{3F1EDA64-B6B7-4A3E-8338-AC95907C8493}" xr6:coauthVersionLast="47" xr6:coauthVersionMax="47" xr10:uidLastSave="{00000000-0000-0000-0000-000000000000}"/>
  <bookViews>
    <workbookView xWindow="-120" yWindow="-120" windowWidth="20730" windowHeight="11040" activeTab="1" xr2:uid="{00000000-000D-0000-FFFF-FFFF00000000}"/>
  </bookViews>
  <sheets>
    <sheet name="INSTRUCCIONES" sheetId="1" r:id="rId1"/>
    <sheet name="ESTADO DE RESULTADOS" sheetId="2" r:id="rId2"/>
    <sheet name="EJEMPLO DON CARLOS" sheetId="3" r:id="rId3"/>
    <sheet name="INTERPRETACIÓ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2" l="1"/>
  <c r="D41" i="2"/>
  <c r="D34" i="2"/>
  <c r="D51" i="2" s="1"/>
  <c r="D24" i="2"/>
  <c r="D13" i="2"/>
  <c r="E41" i="2" s="1"/>
  <c r="D36" i="2" l="1"/>
  <c r="D43" i="2" s="1"/>
  <c r="E43" i="2" s="1"/>
  <c r="E26" i="2"/>
  <c r="E34" i="2"/>
  <c r="D48" i="2"/>
  <c r="E24" i="2"/>
  <c r="D46" i="2" l="1"/>
  <c r="E36" i="2"/>
  <c r="D47" i="2"/>
</calcChain>
</file>

<file path=xl/sharedStrings.xml><?xml version="1.0" encoding="utf-8"?>
<sst xmlns="http://schemas.openxmlformats.org/spreadsheetml/2006/main" count="217" uniqueCount="138">
  <si>
    <t>Una herramienta para saber si su finca está ganando o perdiendo dinero | CANAPALMA · TEC · 2026</t>
  </si>
  <si>
    <t>¿QUÉ ES EL ESTADO DE RESULTADOS?</t>
  </si>
  <si>
    <t>El Estado de Resultados es un resumen de cuánto dinero entró a su finca y cuánto gastó en un período de tiempo. Al final le dice si ganó o perdió dinero. Es uno de los documentos que la banca puede pedir cuando usted solicita un crédito, porque les permite ver si su negocio es rentable.
Esta herramienta usa los datos que ya calculó en la Herramienta A2. Si aún no la ha completado, empiece por allí.</t>
  </si>
  <si>
    <t>CÓMO ESTÁ ORGANIZADA ESTA HERRAMIENTA</t>
  </si>
  <si>
    <t xml:space="preserve">  Hoja ESTADO DE RESULTADOS</t>
  </si>
  <si>
    <t xml:space="preserve">  Hoja EJEMPLO DON CARLOS</t>
  </si>
  <si>
    <t>Un ejemplo completamente resuelto para que vea cómo se ve una hoja llena. Don Carlos tiene 8 hectáreas en Corredores.</t>
  </si>
  <si>
    <t xml:space="preserve">  Hoja INTERPRETACIÓN</t>
  </si>
  <si>
    <t>Explica qué significan los resultados y qué hacer según lo que le salió.</t>
  </si>
  <si>
    <t>CONVENCIÓN DE COLORES</t>
  </si>
  <si>
    <t xml:space="preserve">  Ejemplo</t>
  </si>
  <si>
    <t>Celda de entrada — Usted ingresa el número aquí</t>
  </si>
  <si>
    <t>Fórmula automática — No modifique estas celdas</t>
  </si>
  <si>
    <t>Dato del ejemplo de Don Carlos</t>
  </si>
  <si>
    <t>IMPORTANTE: Solo ingrese datos en las celdas AZULES. Las demás celdas tienen fórmulas que calculan solos. Si tiene dudas con algún número, consulte la Herramienta A2 o a su promotor de CANAPALMA.</t>
  </si>
  <si>
    <t>HERRAMIENTA A4 — ESTADO DE RESULTADOS DE MI FINCA</t>
  </si>
  <si>
    <t>Ingrese sus datos en las celdas AZULES — Las fórmulas calculan automáticamente</t>
  </si>
  <si>
    <t>CONCEPTO</t>
  </si>
  <si>
    <t>¿QUÉ ES ESTO?</t>
  </si>
  <si>
    <t>MONTO (colones)</t>
  </si>
  <si>
    <t>% DEL INGRESO</t>
  </si>
  <si>
    <t>Nombre del productor:</t>
  </si>
  <si>
    <t>Escriba su nombre completo</t>
  </si>
  <si>
    <t>Cantón / Distrito:</t>
  </si>
  <si>
    <t>Dónde está ubicada su finca</t>
  </si>
  <si>
    <t>Hectáreas cultivadas:</t>
  </si>
  <si>
    <t>Área total de palma</t>
  </si>
  <si>
    <t>Período que cubre:</t>
  </si>
  <si>
    <t>Año o período de este estado</t>
  </si>
  <si>
    <t>A.  INGRESOS DE LA FINCA</t>
  </si>
  <si>
    <t xml:space="preserve">    Dinero recibido por venta de fruta</t>
  </si>
  <si>
    <t>Total de las liquidaciones del año (suma de todos los meses)</t>
  </si>
  <si>
    <t xml:space="preserve">    Otros ingresos (apoyos, ventas de otro tipo)</t>
  </si>
  <si>
    <t>Cualquier otro dinero que entró por actividades de la finca</t>
  </si>
  <si>
    <t>TOTAL DE INGRESOS  (A)</t>
  </si>
  <si>
    <t>B.  COSTOS DIRECTOS DE PRODUCCIÓN</t>
  </si>
  <si>
    <t>Lo que gasta directamente para producir la fruta</t>
  </si>
  <si>
    <t xml:space="preserve">    Fertilizantes y abonos</t>
  </si>
  <si>
    <t>Todos los fertilizantes aplicados en el año</t>
  </si>
  <si>
    <t xml:space="preserve">    Herbicidas y control de plagas</t>
  </si>
  <si>
    <t>Productos para malezas, enfermedades y plagas</t>
  </si>
  <si>
    <t xml:space="preserve">    Mano de obra — cosecha</t>
  </si>
  <si>
    <t>Pago a trabajadores por cosechar la fruta</t>
  </si>
  <si>
    <t xml:space="preserve">    Mano de obra — mantenimiento</t>
  </si>
  <si>
    <t>Pago a trabajadores por limpiar y mantener la finca</t>
  </si>
  <si>
    <t xml:space="preserve">    Transporte de fruta a la planta</t>
  </si>
  <si>
    <t>Flete o costo de llevar la fruta a la planta extractora</t>
  </si>
  <si>
    <t xml:space="preserve">    Mantenimiento de equipos y herramientas</t>
  </si>
  <si>
    <t>Reparaciones, repuestos, afilado de herramientas</t>
  </si>
  <si>
    <t xml:space="preserve">    Combustible y lubricantes</t>
  </si>
  <si>
    <t>Gasolina, diésel, aceite para maquinaria</t>
  </si>
  <si>
    <t xml:space="preserve">    Otros costos de producción</t>
  </si>
  <si>
    <t>Cualquier otro gasto directo de la finca</t>
  </si>
  <si>
    <t>TOTAL COSTOS DIRECTOS  (B)</t>
  </si>
  <si>
    <t>Lo que queda después de pagar todos los costos de producción</t>
  </si>
  <si>
    <t>C.  GASTOS OPERATIVOS Y ADMINISTRATIVOS</t>
  </si>
  <si>
    <t>Gastos que no van directo a la producción pero son parte del negocio</t>
  </si>
  <si>
    <t xml:space="preserve">    Cuotas CCSS (seguro patronal)</t>
  </si>
  <si>
    <t>Si tiene empleados formales, el aporte patronal al seguro</t>
  </si>
  <si>
    <t xml:space="preserve">    Cuota o membresía de CANAPALMA</t>
  </si>
  <si>
    <t>Monto anual pagado a la organización</t>
  </si>
  <si>
    <t xml:space="preserve">    Depreciación de equipos</t>
  </si>
  <si>
    <t>Desgaste del valor de sus equipos (valor ÷ años de vida útil)</t>
  </si>
  <si>
    <t xml:space="preserve">    Gastos administrativos</t>
  </si>
  <si>
    <t>Contador, celular, papelería, internet relacionado a la finca</t>
  </si>
  <si>
    <t xml:space="preserve">    Otros gastos generales</t>
  </si>
  <si>
    <t>Cualquier otro gasto que no sea producción directa</t>
  </si>
  <si>
    <t>TOTAL GASTOS OPERATIVOS  (C)</t>
  </si>
  <si>
    <t>Lo que genera la finca antes de pagar deudas financieras</t>
  </si>
  <si>
    <t>D.  GASTOS FINANCIEROS</t>
  </si>
  <si>
    <t>Intereses pagados por créditos actuales (solo los intereses, no el capital)</t>
  </si>
  <si>
    <t xml:space="preserve">    Intereses pagados por créditos bancarios</t>
  </si>
  <si>
    <t>Revise su estado de cuenta — solo el monto de intereses del año</t>
  </si>
  <si>
    <t xml:space="preserve">    Intereses u otros cargos financieros</t>
  </si>
  <si>
    <t>Comisiones, seguros de crédito u otros cargos del banco</t>
  </si>
  <si>
    <t>TOTAL GASTOS FINANCIEROS  (D)</t>
  </si>
  <si>
    <t>La ganancia o pérdida FINAL de su finca en este período</t>
  </si>
  <si>
    <t>INDICADORES DE SALUD FINANCIERA</t>
  </si>
  <si>
    <t>Se calculan automáticamente — muestran qué tan saludable es su negocio</t>
  </si>
  <si>
    <t>Meta: más del 30%. Si está por debajo, los costos directos son muy altos.</t>
  </si>
  <si>
    <t>Meta: más del 15%. Este es el margen neto — la ganancia real.</t>
  </si>
  <si>
    <t>Meta: menos del 80%. Si supera el 85%, la finca tiene poco margen.</t>
  </si>
  <si>
    <t>Ingrese aquí la producción total del año en toneladas</t>
  </si>
  <si>
    <t>toneladas</t>
  </si>
  <si>
    <t>Compare este número con el precio de venta por tonelada para saber su margen real.</t>
  </si>
  <si>
    <t>PRÓXIMO PASO: Guarde este estado de resultados y llévelo a su Carpeta de Presentación (Herramienta C1). Si tiene un contador, compártale esta hoja para que la revise y la firme. Si tiene dudas con algún número, consulte a su promotor de CANAPALMA.</t>
  </si>
  <si>
    <t>EJEMPLO RESUELTO — DON CARLOS | 8 ha | Corredores | 2026</t>
  </si>
  <si>
    <t>Este ejemplo muestra cómo queda la hoja llena. Use sus propios datos en la hoja ESTADO DE RESULTADOS.</t>
  </si>
  <si>
    <t>Don Carlos Mora Jiménez</t>
  </si>
  <si>
    <t>Corredores, Puntarenas</t>
  </si>
  <si>
    <t>8 hectáreas</t>
  </si>
  <si>
    <t>Enero – Diciembre 2026</t>
  </si>
  <si>
    <t>RESULTADO DON CARLOS: Margen neto del 41,2% — finca rentable con capacidad para asumir un crédito. Costo por tonelada: ₡38,143. Producción de 140 ton supera el punto de equilibrio (82,8 ton). Use la hoja ESTADO DE RESULTADOS para ingresar sus propios datos.</t>
  </si>
  <si>
    <t>CÓMO INTERPRETAR SU ESTADO DE RESULTADOS</t>
  </si>
  <si>
    <t>Mi Finca en Números — Herramienta A4</t>
  </si>
  <si>
    <t>¿QUÉ SIGNIFICA CADA RESULTADO?</t>
  </si>
  <si>
    <t>TOTAL DE INGRESOS</t>
  </si>
  <si>
    <t>Todo el dinero que entró a su finca en el año.</t>
  </si>
  <si>
    <t>TOTAL COSTOS DIRECTOS</t>
  </si>
  <si>
    <t>Todo lo que gastó para producir la fruta.</t>
  </si>
  <si>
    <t>UTILIDAD BRUTA</t>
  </si>
  <si>
    <t>Lo que le sobra después de pagar los costos de producción. Si es negativo, la finca está perdiendo antes de cualquier otro gasto.</t>
  </si>
  <si>
    <t>GASTOS OPERATIVOS</t>
  </si>
  <si>
    <t>Gastos del negocio que no van directo a la producción: seguros, administración, depreciación.</t>
  </si>
  <si>
    <t>UTILIDAD OPERATIVA</t>
  </si>
  <si>
    <t>Lo que genera la finca antes de pagar deudas. Es la salud operativa del negocio.</t>
  </si>
  <si>
    <t>GASTOS FINANCIEROS</t>
  </si>
  <si>
    <t>Solo los intereses de créditos actuales. No incluya el pago del capital (solo la parte de intereses).</t>
  </si>
  <si>
    <t>UTILIDAD NETA</t>
  </si>
  <si>
    <t>La ganancia o pérdida final real. Si es positiva, la finca ganó dinero. Si es negativa, gastó más de lo que ganó.</t>
  </si>
  <si>
    <t>SEMÁFORO — ¿CÓMO ESTÁ MI FINCA?</t>
  </si>
  <si>
    <t>BIEN</t>
  </si>
  <si>
    <t>Si: Margen neto mayor al 20%</t>
  </si>
  <si>
    <t>Qué hacer: Su finca es rentable. Tiene una base sólida para solicitar un crédito. Lleve este estado de resultados al banco.</t>
  </si>
  <si>
    <t>CUIDADO</t>
  </si>
  <si>
    <t>Si: Margen neto entre 5% y 20%</t>
  </si>
  <si>
    <t>Qué hacer: Su finca es viable pero con poco margen. Antes de solicitar un crédito, identifique dónde puede reducir costos.</t>
  </si>
  <si>
    <t>ALERTA</t>
  </si>
  <si>
    <t>Si: Margen neto negativo o menor al 5%</t>
  </si>
  <si>
    <t>Qué hacer: Su finca está operando con pérdidas o casi sin ganancia. Antes de endeudarse, consulte a su promotor de CANAPALMA.</t>
  </si>
  <si>
    <t>Si: Costo por tonelada menor al 70% del precio de venta</t>
  </si>
  <si>
    <t>Qué hacer: Su eficiencia productiva es buena. Tiene margen entre lo que cuesta y lo que recibe.</t>
  </si>
  <si>
    <t>Si: Costo por tonelada entre el 70% y el 85% del precio de venta</t>
  </si>
  <si>
    <t>Qué hacer: Margen ajustado. Revise qué costos puede optimizar sin afectar la producción.</t>
  </si>
  <si>
    <t>Si: Costo por tonelada mayor al 85% del precio de venta</t>
  </si>
  <si>
    <t>Qué hacer: Casi no le queda margen entre el costo y el precio. Evalúe urgente sus costos de producción.</t>
  </si>
  <si>
    <t>PRÓXIMO PASO: Guarde este estado de resultados para incluirlo en su Carpeta de Presentación al banco (Herramienta C1). Si tiene dudas, comparta la hoja con su promotor de CANAPALMA.</t>
  </si>
  <si>
    <t>Mi Finca en Números | CANAPALMA | TEC – MBA Finanzas | Región Brunca | 2026</t>
  </si>
  <si>
    <t>MI FINCA EN NÚMEROS — HERRAMIENTA A4: ESTADO DE RESULTADOS</t>
  </si>
  <si>
    <t>UTILIDAD BRUTA (A-B)</t>
  </si>
  <si>
    <t>UTILIDAD NETA  (Resultado Final)</t>
  </si>
  <si>
    <t>Aquí llena sus datos. Ingrese los números en las celdas de color CELESTE. El resto se calcula automáticamente.</t>
  </si>
  <si>
    <t>Producción total del año (toneladas)</t>
  </si>
  <si>
    <t>Costo real por tonelada de fruta producida</t>
  </si>
  <si>
    <t>Margen de utilidad bruta                                                          ¿De cada ₡100 que vendo, cuánto queda de ganancia bruta?</t>
  </si>
  <si>
    <t>Margen de utilidad operativa                                                 ¿De cada ₡100 que vendo, cuánto queda después de TODOS los gastos?</t>
  </si>
  <si>
    <t>Margen de utilidad Neta                                                     ¿Qué proporción del ingreso se va en gastos totales?</t>
  </si>
  <si>
    <t>UTILIDAD BRUTA  (A –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</si>
</sst>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quot;"/>
    <numFmt numFmtId="165" formatCode="0.0%;\(0.0%\);&quot;-&quot;"/>
    <numFmt numFmtId="166" formatCode="#,##0.0"/>
  </numFmts>
  <fonts count="25" x14ac:knownFonts="1">
    <font>
      <sz val="11"/>
      <color theme="1"/>
      <name val="Calibri"/>
      <family val="2"/>
      <scheme val="minor"/>
    </font>
    <font>
      <b/>
      <sz val="14"/>
      <color rgb="FFFFFFFF"/>
      <name val="Arial"/>
    </font>
    <font>
      <sz val="10"/>
      <color rgb="FF000000"/>
      <name val="Arial"/>
    </font>
    <font>
      <b/>
      <sz val="10"/>
      <color rgb="FFFFFFFF"/>
      <name val="Arial"/>
    </font>
    <font>
      <b/>
      <sz val="10"/>
      <color rgb="FFC8952A"/>
      <name val="Arial"/>
    </font>
    <font>
      <b/>
      <sz val="13"/>
      <color rgb="FFFFFFFF"/>
      <name val="Arial"/>
    </font>
    <font>
      <i/>
      <sz val="9"/>
      <color rgb="FF555555"/>
      <name val="Arial"/>
    </font>
    <font>
      <sz val="10"/>
      <color rgb="FF1F5C99"/>
      <name val="Arial"/>
    </font>
    <font>
      <b/>
      <sz val="11"/>
      <color rgb="FFFFFFFF"/>
      <name val="Arial"/>
    </font>
    <font>
      <i/>
      <sz val="10"/>
      <color rgb="FF555555"/>
      <name val="Arial"/>
    </font>
    <font>
      <b/>
      <sz val="11"/>
      <color rgb="FF1E6B3C"/>
      <name val="Arial"/>
    </font>
    <font>
      <b/>
      <sz val="11"/>
      <color rgb="FF1F5C99"/>
      <name val="Arial"/>
    </font>
    <font>
      <sz val="9"/>
      <color rgb="FF555555"/>
      <name val="Arial"/>
    </font>
    <font>
      <sz val="10"/>
      <color rgb="FFC8952A"/>
      <name val="Arial"/>
    </font>
    <font>
      <b/>
      <sz val="11"/>
      <color rgb="FFC8952A"/>
      <name val="Arial"/>
    </font>
    <font>
      <i/>
      <sz val="10"/>
      <color rgb="FF1E6B3C"/>
      <name val="Arial"/>
    </font>
    <font>
      <b/>
      <sz val="10"/>
      <color rgb="FF000000"/>
      <name val="Arial"/>
    </font>
    <font>
      <i/>
      <sz val="9"/>
      <name val="Arial"/>
      <family val="2"/>
    </font>
    <font>
      <sz val="11"/>
      <name val="Calibri"/>
      <family val="2"/>
      <scheme val="minor"/>
    </font>
    <font>
      <b/>
      <sz val="10"/>
      <name val="Arial"/>
      <family val="2"/>
    </font>
    <font>
      <sz val="10"/>
      <name val="Arial"/>
      <family val="2"/>
    </font>
    <font>
      <b/>
      <sz val="11"/>
      <name val="Arial"/>
      <family val="2"/>
    </font>
    <font>
      <b/>
      <sz val="13"/>
      <name val="Arial"/>
      <family val="2"/>
    </font>
    <font>
      <b/>
      <sz val="12"/>
      <name val="Arial"/>
      <family val="2"/>
    </font>
    <font>
      <b/>
      <sz val="10"/>
      <color rgb="FF1F5C99"/>
      <name val="Arial"/>
      <family val="2"/>
    </font>
  </fonts>
  <fills count="16">
    <fill>
      <patternFill patternType="none"/>
    </fill>
    <fill>
      <patternFill patternType="gray125"/>
    </fill>
    <fill>
      <patternFill patternType="solid">
        <fgColor rgb="FF1E6B3C"/>
      </patternFill>
    </fill>
    <fill>
      <patternFill patternType="solid">
        <fgColor rgb="FFEBF5EE"/>
      </patternFill>
    </fill>
    <fill>
      <patternFill patternType="solid">
        <fgColor rgb="FFF5F5F5"/>
      </patternFill>
    </fill>
    <fill>
      <patternFill patternType="solid">
        <fgColor rgb="FFFFF8E8"/>
      </patternFill>
    </fill>
    <fill>
      <patternFill patternType="solid">
        <fgColor rgb="FFC8952A"/>
      </patternFill>
    </fill>
    <fill>
      <patternFill patternType="solid">
        <fgColor rgb="FFC0392B"/>
      </patternFill>
    </fill>
    <fill>
      <patternFill patternType="solid">
        <fgColor rgb="FFFDF0F0"/>
      </patternFill>
    </fill>
    <fill>
      <patternFill patternType="solid">
        <fgColor theme="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0" tint="-0.34998626667073579"/>
        <bgColor indexed="64"/>
      </patternFill>
    </fill>
  </fills>
  <borders count="6">
    <border>
      <left/>
      <right/>
      <top/>
      <bottom/>
      <diagonal/>
    </border>
    <border>
      <left style="thin">
        <color rgb="FFCCCCCC"/>
      </left>
      <right style="thin">
        <color rgb="FFCCCCCC"/>
      </right>
      <top style="thin">
        <color rgb="FFCCCCCC"/>
      </top>
      <bottom style="thin">
        <color rgb="FFCCCCCC"/>
      </bottom>
      <diagonal/>
    </border>
    <border>
      <left style="thin">
        <color rgb="FF1E6B3C"/>
      </left>
      <right style="thin">
        <color rgb="FF1E6B3C"/>
      </right>
      <top style="thin">
        <color rgb="FF1E6B3C"/>
      </top>
      <bottom style="thin">
        <color rgb="FF1E6B3C"/>
      </bottom>
      <diagonal/>
    </border>
    <border>
      <left/>
      <right style="thin">
        <color rgb="FFCCCCCC"/>
      </right>
      <top style="thin">
        <color rgb="FFCCCCCC"/>
      </top>
      <bottom style="thin">
        <color rgb="FFCCCCCC"/>
      </bottom>
      <diagonal/>
    </border>
    <border>
      <left style="thin">
        <color rgb="FF2D9B57"/>
      </left>
      <right style="thin">
        <color rgb="FF2D9B57"/>
      </right>
      <top style="thin">
        <color rgb="FF2D9B57"/>
      </top>
      <bottom style="thin">
        <color rgb="FF2D9B57"/>
      </bottom>
      <diagonal/>
    </border>
    <border>
      <left style="thin">
        <color rgb="FFCCCCCC"/>
      </left>
      <right style="thin">
        <color rgb="FFCCCCCC"/>
      </right>
      <top style="medium">
        <color rgb="FF1E6B3C"/>
      </top>
      <bottom style="thin">
        <color rgb="FFCCCCCC"/>
      </bottom>
      <diagonal/>
    </border>
  </borders>
  <cellStyleXfs count="1">
    <xf numFmtId="0" fontId="0" fillId="0" borderId="0"/>
  </cellStyleXfs>
  <cellXfs count="107">
    <xf numFmtId="0" fontId="0" fillId="0" borderId="0" xfId="0"/>
    <xf numFmtId="0" fontId="2" fillId="0" borderId="0" xfId="0" applyFont="1"/>
    <xf numFmtId="0" fontId="4" fillId="5" borderId="0" xfId="0" applyFont="1" applyFill="1" applyAlignment="1">
      <alignment horizontal="center" vertical="center"/>
    </xf>
    <xf numFmtId="0" fontId="6" fillId="4" borderId="1" xfId="0" applyFont="1" applyFill="1" applyBorder="1"/>
    <xf numFmtId="0" fontId="6" fillId="4" borderId="1" xfId="0" applyFont="1" applyFill="1" applyBorder="1" applyAlignment="1">
      <alignment horizontal="left" vertical="center" wrapText="1"/>
    </xf>
    <xf numFmtId="0" fontId="9" fillId="4" borderId="1" xfId="0" applyFont="1" applyFill="1" applyBorder="1" applyAlignment="1">
      <alignment horizontal="center" vertical="center"/>
    </xf>
    <xf numFmtId="165" fontId="10" fillId="3" borderId="1" xfId="0" applyNumberFormat="1" applyFont="1" applyFill="1" applyBorder="1" applyAlignment="1">
      <alignment horizontal="right" vertical="center"/>
    </xf>
    <xf numFmtId="0" fontId="0" fillId="3" borderId="1" xfId="0" applyFill="1" applyBorder="1"/>
    <xf numFmtId="0" fontId="12" fillId="3" borderId="1" xfId="0" applyFont="1" applyFill="1" applyBorder="1"/>
    <xf numFmtId="164" fontId="10" fillId="3" borderId="1" xfId="0" applyNumberFormat="1" applyFont="1" applyFill="1" applyBorder="1" applyAlignment="1">
      <alignment horizontal="right" vertical="center"/>
    </xf>
    <xf numFmtId="0" fontId="6" fillId="5" borderId="1" xfId="0" applyFont="1" applyFill="1" applyBorder="1" applyAlignment="1">
      <alignment horizontal="left" vertical="center" wrapText="1"/>
    </xf>
    <xf numFmtId="164" fontId="13" fillId="5" borderId="1" xfId="0" applyNumberFormat="1" applyFont="1" applyFill="1" applyBorder="1" applyAlignment="1">
      <alignment horizontal="right" vertical="center"/>
    </xf>
    <xf numFmtId="0" fontId="9" fillId="5" borderId="1" xfId="0" applyFont="1" applyFill="1" applyBorder="1" applyAlignment="1">
      <alignment horizontal="center" vertical="center"/>
    </xf>
    <xf numFmtId="165" fontId="9" fillId="5" borderId="1" xfId="0" applyNumberFormat="1" applyFont="1" applyFill="1" applyBorder="1" applyAlignment="1">
      <alignment horizontal="center" vertical="center"/>
    </xf>
    <xf numFmtId="166" fontId="14" fillId="5" borderId="1" xfId="0" applyNumberFormat="1" applyFont="1" applyFill="1" applyBorder="1" applyAlignment="1">
      <alignment horizontal="right" vertical="center"/>
    </xf>
    <xf numFmtId="0" fontId="2" fillId="3"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16" fillId="3" borderId="1" xfId="0" applyFont="1" applyFill="1" applyBorder="1" applyAlignment="1">
      <alignment horizontal="left" vertical="center" wrapText="1"/>
    </xf>
    <xf numFmtId="0" fontId="8" fillId="6" borderId="1" xfId="0" applyFont="1" applyFill="1" applyBorder="1" applyAlignment="1">
      <alignment horizontal="center" vertical="center"/>
    </xf>
    <xf numFmtId="0" fontId="16"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8" fillId="7" borderId="1" xfId="0" applyFont="1" applyFill="1" applyBorder="1" applyAlignment="1">
      <alignment horizontal="center" vertical="center"/>
    </xf>
    <xf numFmtId="0" fontId="16" fillId="8"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19" fillId="3" borderId="1" xfId="0" applyFont="1" applyFill="1" applyBorder="1"/>
    <xf numFmtId="0" fontId="20" fillId="3" borderId="1" xfId="0" applyFont="1" applyFill="1" applyBorder="1"/>
    <xf numFmtId="0" fontId="18" fillId="0" borderId="0" xfId="0" applyFont="1"/>
    <xf numFmtId="0" fontId="0" fillId="11" borderId="0" xfId="0" applyFill="1"/>
    <xf numFmtId="0" fontId="0" fillId="11" borderId="4" xfId="0" applyFill="1" applyBorder="1"/>
    <xf numFmtId="0" fontId="0" fillId="11" borderId="2" xfId="0" applyFill="1" applyBorder="1"/>
    <xf numFmtId="0" fontId="19" fillId="11" borderId="2" xfId="0" applyFont="1" applyFill="1" applyBorder="1" applyAlignment="1">
      <alignment horizontal="center" vertical="center"/>
    </xf>
    <xf numFmtId="0" fontId="21" fillId="11" borderId="2" xfId="0" applyFont="1" applyFill="1" applyBorder="1" applyAlignment="1">
      <alignment horizontal="left" vertical="center"/>
    </xf>
    <xf numFmtId="0" fontId="21" fillId="11" borderId="4" xfId="0" applyFont="1" applyFill="1" applyBorder="1" applyAlignment="1">
      <alignment horizontal="left" vertical="center"/>
    </xf>
    <xf numFmtId="0" fontId="17" fillId="11" borderId="4" xfId="0" applyFont="1" applyFill="1" applyBorder="1" applyAlignment="1">
      <alignment wrapText="1"/>
    </xf>
    <xf numFmtId="0" fontId="18" fillId="11" borderId="4" xfId="0" applyFont="1" applyFill="1" applyBorder="1"/>
    <xf numFmtId="0" fontId="17" fillId="4" borderId="1" xfId="0" applyFont="1" applyFill="1" applyBorder="1"/>
    <xf numFmtId="0" fontId="18" fillId="11" borderId="2" xfId="0" applyFont="1" applyFill="1" applyBorder="1"/>
    <xf numFmtId="0" fontId="17" fillId="4" borderId="1" xfId="0" applyFont="1" applyFill="1" applyBorder="1" applyAlignment="1">
      <alignment horizontal="left" vertical="center" wrapText="1"/>
    </xf>
    <xf numFmtId="0" fontId="17" fillId="11" borderId="2" xfId="0" applyFont="1" applyFill="1" applyBorder="1" applyAlignment="1">
      <alignment wrapText="1"/>
    </xf>
    <xf numFmtId="0" fontId="20" fillId="3" borderId="1" xfId="0" applyFont="1" applyFill="1" applyBorder="1" applyAlignment="1">
      <alignment horizontal="left"/>
    </xf>
    <xf numFmtId="0" fontId="20" fillId="3" borderId="1" xfId="0" applyFont="1" applyFill="1" applyBorder="1" applyAlignment="1">
      <alignment horizontal="left" wrapText="1"/>
    </xf>
    <xf numFmtId="0" fontId="18" fillId="0" borderId="0" xfId="0" applyFont="1" applyAlignment="1">
      <alignment horizontal="left"/>
    </xf>
    <xf numFmtId="0" fontId="18" fillId="12" borderId="0" xfId="0" applyFont="1" applyFill="1"/>
    <xf numFmtId="166" fontId="11" fillId="13" borderId="1" xfId="0" applyNumberFormat="1" applyFont="1" applyFill="1" applyBorder="1" applyAlignment="1">
      <alignment horizontal="right" vertical="center"/>
    </xf>
    <xf numFmtId="0" fontId="3" fillId="13" borderId="0" xfId="0" applyFont="1" applyFill="1" applyAlignment="1">
      <alignment horizontal="center" vertical="center"/>
    </xf>
    <xf numFmtId="0" fontId="19" fillId="14" borderId="2" xfId="0" applyFont="1" applyFill="1" applyBorder="1"/>
    <xf numFmtId="0" fontId="18" fillId="14" borderId="2" xfId="0" applyFont="1" applyFill="1" applyBorder="1"/>
    <xf numFmtId="164" fontId="19" fillId="14" borderId="2" xfId="0" applyNumberFormat="1" applyFont="1" applyFill="1" applyBorder="1" applyAlignment="1">
      <alignment horizontal="right" vertical="center"/>
    </xf>
    <xf numFmtId="0" fontId="18" fillId="14" borderId="0" xfId="0" applyFont="1" applyFill="1"/>
    <xf numFmtId="0" fontId="19" fillId="14" borderId="4" xfId="0" applyFont="1" applyFill="1" applyBorder="1"/>
    <xf numFmtId="0" fontId="18" fillId="14" borderId="4" xfId="0" applyFont="1" applyFill="1" applyBorder="1"/>
    <xf numFmtId="164" fontId="19" fillId="14" borderId="4" xfId="0" applyNumberFormat="1" applyFont="1" applyFill="1" applyBorder="1" applyAlignment="1">
      <alignment horizontal="right" vertical="center"/>
    </xf>
    <xf numFmtId="165" fontId="19" fillId="14" borderId="4" xfId="0" applyNumberFormat="1" applyFont="1" applyFill="1" applyBorder="1" applyAlignment="1">
      <alignment horizontal="center" vertical="center"/>
    </xf>
    <xf numFmtId="0" fontId="21" fillId="14" borderId="5" xfId="0" applyFont="1" applyFill="1" applyBorder="1"/>
    <xf numFmtId="164" fontId="21" fillId="14" borderId="5" xfId="0" applyNumberFormat="1" applyFont="1" applyFill="1" applyBorder="1" applyAlignment="1">
      <alignment horizontal="right" vertical="center"/>
    </xf>
    <xf numFmtId="165" fontId="21" fillId="14" borderId="5" xfId="0" applyNumberFormat="1" applyFont="1" applyFill="1" applyBorder="1" applyAlignment="1">
      <alignment horizontal="center" vertical="center"/>
    </xf>
    <xf numFmtId="0" fontId="22" fillId="14" borderId="5" xfId="0" applyFont="1" applyFill="1" applyBorder="1"/>
    <xf numFmtId="164" fontId="22" fillId="14" borderId="5" xfId="0" applyNumberFormat="1" applyFont="1" applyFill="1" applyBorder="1" applyAlignment="1">
      <alignment horizontal="right" vertical="center"/>
    </xf>
    <xf numFmtId="165" fontId="22" fillId="14" borderId="5" xfId="0" applyNumberFormat="1" applyFont="1" applyFill="1" applyBorder="1" applyAlignment="1">
      <alignment horizontal="center" vertical="center"/>
    </xf>
    <xf numFmtId="0" fontId="3" fillId="14" borderId="0" xfId="0" applyFont="1" applyFill="1" applyAlignment="1">
      <alignment horizontal="center" vertical="center"/>
    </xf>
    <xf numFmtId="0" fontId="19" fillId="3" borderId="1" xfId="0" applyFont="1" applyFill="1" applyBorder="1" applyAlignment="1">
      <alignment horizontal="left" vertical="center"/>
    </xf>
    <xf numFmtId="0" fontId="20" fillId="4" borderId="1" xfId="0" applyFont="1" applyFill="1" applyBorder="1" applyAlignment="1">
      <alignment horizontal="left" vertical="center" wrapText="1"/>
    </xf>
    <xf numFmtId="165" fontId="19" fillId="12" borderId="2" xfId="0" applyNumberFormat="1" applyFont="1" applyFill="1" applyBorder="1" applyAlignment="1">
      <alignment horizontal="center" vertical="center"/>
    </xf>
    <xf numFmtId="164" fontId="24" fillId="13" borderId="1" xfId="0" applyNumberFormat="1" applyFont="1" applyFill="1" applyBorder="1" applyAlignment="1">
      <alignment horizontal="right" vertical="center"/>
    </xf>
    <xf numFmtId="0" fontId="19" fillId="15" borderId="2" xfId="0" applyFont="1" applyFill="1" applyBorder="1" applyAlignment="1">
      <alignment horizontal="center" vertical="center"/>
    </xf>
    <xf numFmtId="0" fontId="21" fillId="15" borderId="2" xfId="0" applyFont="1" applyFill="1" applyBorder="1" applyAlignment="1">
      <alignment horizontal="left" vertical="center"/>
    </xf>
    <xf numFmtId="0" fontId="18" fillId="15" borderId="2" xfId="0" applyFont="1" applyFill="1" applyBorder="1"/>
    <xf numFmtId="0" fontId="19" fillId="15" borderId="2" xfId="0" applyFont="1" applyFill="1" applyBorder="1"/>
    <xf numFmtId="164" fontId="19" fillId="15" borderId="2" xfId="0" applyNumberFormat="1" applyFont="1" applyFill="1" applyBorder="1" applyAlignment="1">
      <alignment horizontal="right" vertical="center"/>
    </xf>
    <xf numFmtId="165" fontId="19" fillId="15" borderId="2" xfId="0" applyNumberFormat="1" applyFont="1" applyFill="1" applyBorder="1" applyAlignment="1">
      <alignment horizontal="center" vertical="center"/>
    </xf>
    <xf numFmtId="0" fontId="21" fillId="15" borderId="4" xfId="0" applyFont="1" applyFill="1" applyBorder="1" applyAlignment="1">
      <alignment horizontal="left" vertical="center"/>
    </xf>
    <xf numFmtId="0" fontId="17" fillId="15" borderId="4" xfId="0" applyFont="1" applyFill="1" applyBorder="1"/>
    <xf numFmtId="0" fontId="18" fillId="15" borderId="4" xfId="0" applyFont="1" applyFill="1" applyBorder="1"/>
    <xf numFmtId="0" fontId="19" fillId="15" borderId="4" xfId="0" applyFont="1" applyFill="1" applyBorder="1"/>
    <xf numFmtId="164" fontId="19" fillId="15" borderId="4" xfId="0" applyNumberFormat="1" applyFont="1" applyFill="1" applyBorder="1" applyAlignment="1">
      <alignment horizontal="right" vertical="center"/>
    </xf>
    <xf numFmtId="165" fontId="19" fillId="15" borderId="4" xfId="0" applyNumberFormat="1" applyFont="1" applyFill="1" applyBorder="1" applyAlignment="1">
      <alignment horizontal="center" vertical="center"/>
    </xf>
    <xf numFmtId="0" fontId="21" fillId="15" borderId="5" xfId="0" applyFont="1" applyFill="1" applyBorder="1"/>
    <xf numFmtId="164" fontId="21" fillId="15" borderId="5" xfId="0" applyNumberFormat="1" applyFont="1" applyFill="1" applyBorder="1" applyAlignment="1">
      <alignment horizontal="right" vertical="center"/>
    </xf>
    <xf numFmtId="165" fontId="21" fillId="15" borderId="5" xfId="0" applyNumberFormat="1" applyFont="1" applyFill="1" applyBorder="1" applyAlignment="1">
      <alignment horizontal="center" vertical="center"/>
    </xf>
    <xf numFmtId="0" fontId="22" fillId="15" borderId="5" xfId="0" applyFont="1" applyFill="1" applyBorder="1"/>
    <xf numFmtId="164" fontId="22" fillId="15" borderId="5" xfId="0" applyNumberFormat="1" applyFont="1" applyFill="1" applyBorder="1" applyAlignment="1">
      <alignment horizontal="right" vertical="center"/>
    </xf>
    <xf numFmtId="165" fontId="22" fillId="15" borderId="5" xfId="0" applyNumberFormat="1" applyFont="1" applyFill="1" applyBorder="1" applyAlignment="1">
      <alignment horizontal="center" vertical="center"/>
    </xf>
    <xf numFmtId="0" fontId="17" fillId="15" borderId="2" xfId="0" applyFont="1" applyFill="1" applyBorder="1"/>
    <xf numFmtId="0" fontId="20" fillId="5" borderId="1" xfId="0" applyFont="1" applyFill="1" applyBorder="1"/>
    <xf numFmtId="0" fontId="19" fillId="10" borderId="1" xfId="0" applyFont="1" applyFill="1" applyBorder="1" applyAlignment="1">
      <alignment horizontal="left" vertical="center" wrapText="1"/>
    </xf>
    <xf numFmtId="0" fontId="4" fillId="5" borderId="0" xfId="0" applyFont="1" applyFill="1" applyAlignment="1">
      <alignment horizontal="left" vertical="center" wrapText="1"/>
    </xf>
    <xf numFmtId="0" fontId="0" fillId="0" borderId="0" xfId="0"/>
    <xf numFmtId="0" fontId="23" fillId="0" borderId="0" xfId="0" applyFont="1" applyAlignment="1">
      <alignment horizontal="left" vertical="center"/>
    </xf>
    <xf numFmtId="0" fontId="18" fillId="0" borderId="0" xfId="0" applyFont="1"/>
    <xf numFmtId="0" fontId="2" fillId="0" borderId="0" xfId="0" applyFont="1" applyAlignment="1">
      <alignment horizontal="left" vertical="center" wrapText="1"/>
    </xf>
    <xf numFmtId="0" fontId="1" fillId="9" borderId="0" xfId="0" applyFont="1" applyFill="1" applyAlignment="1">
      <alignment horizontal="center" vertical="center"/>
    </xf>
    <xf numFmtId="0" fontId="0" fillId="9" borderId="0" xfId="0" applyFill="1"/>
    <xf numFmtId="0" fontId="17" fillId="10" borderId="0" xfId="0" applyFont="1" applyFill="1" applyAlignment="1">
      <alignment horizontal="center" vertical="center"/>
    </xf>
    <xf numFmtId="0" fontId="18" fillId="10" borderId="0" xfId="0" applyFont="1" applyFill="1"/>
    <xf numFmtId="0" fontId="7" fillId="13" borderId="1" xfId="0" applyFont="1" applyFill="1" applyBorder="1"/>
    <xf numFmtId="0" fontId="0" fillId="13" borderId="3" xfId="0" applyFill="1" applyBorder="1"/>
    <xf numFmtId="0" fontId="17" fillId="12" borderId="0" xfId="0" applyFont="1" applyFill="1" applyAlignment="1">
      <alignment horizontal="center" vertical="center"/>
    </xf>
    <xf numFmtId="0" fontId="18" fillId="12" borderId="0" xfId="0" applyFont="1" applyFill="1"/>
    <xf numFmtId="0" fontId="5" fillId="9" borderId="0" xfId="0" applyFont="1" applyFill="1" applyAlignment="1">
      <alignment horizontal="center" vertical="center"/>
    </xf>
    <xf numFmtId="0" fontId="17" fillId="14" borderId="5" xfId="0" applyFont="1" applyFill="1" applyBorder="1" applyAlignment="1">
      <alignment horizontal="left" vertical="center" wrapText="1"/>
    </xf>
    <xf numFmtId="0" fontId="19" fillId="3" borderId="0" xfId="0" applyFont="1" applyFill="1" applyAlignment="1">
      <alignment horizontal="left" vertical="center" wrapText="1"/>
    </xf>
    <xf numFmtId="0" fontId="13" fillId="5" borderId="1" xfId="0" applyFont="1" applyFill="1" applyBorder="1"/>
    <xf numFmtId="0" fontId="0" fillId="0" borderId="3" xfId="0" applyBorder="1"/>
    <xf numFmtId="0" fontId="17" fillId="15" borderId="5" xfId="0" applyFont="1" applyFill="1" applyBorder="1" applyAlignment="1">
      <alignment horizontal="left" vertical="center"/>
    </xf>
    <xf numFmtId="0" fontId="15" fillId="5" borderId="0" xfId="0" applyFont="1" applyFill="1" applyAlignment="1">
      <alignment horizontal="left" vertical="center" wrapText="1"/>
    </xf>
    <xf numFmtId="0" fontId="2" fillId="3" borderId="1" xfId="0" applyFont="1" applyFill="1" applyBorder="1" applyAlignment="1">
      <alignment horizontal="left" vertical="center" wrapText="1"/>
    </xf>
    <xf numFmtId="0" fontId="6"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8"/>
  <sheetViews>
    <sheetView showGridLines="0" workbookViewId="0">
      <selection activeCell="G8" sqref="G8"/>
    </sheetView>
  </sheetViews>
  <sheetFormatPr baseColWidth="10" defaultColWidth="9.140625" defaultRowHeight="15" x14ac:dyDescent="0.25"/>
  <cols>
    <col min="1" max="1" width="3" customWidth="1"/>
    <col min="2" max="2" width="42.28515625" customWidth="1"/>
    <col min="3" max="3" width="55.28515625" customWidth="1"/>
  </cols>
  <sheetData>
    <row r="2" spans="2:3" ht="33.950000000000003" customHeight="1" x14ac:dyDescent="0.25">
      <c r="B2" s="90" t="s">
        <v>128</v>
      </c>
      <c r="C2" s="91"/>
    </row>
    <row r="3" spans="2:3" ht="15.95" customHeight="1" x14ac:dyDescent="0.25">
      <c r="B3" s="92" t="s">
        <v>0</v>
      </c>
      <c r="C3" s="93"/>
    </row>
    <row r="5" spans="2:3" ht="15.75" x14ac:dyDescent="0.25">
      <c r="B5" s="87" t="s">
        <v>1</v>
      </c>
      <c r="C5" s="88"/>
    </row>
    <row r="6" spans="2:3" ht="68.099999999999994" customHeight="1" x14ac:dyDescent="0.25">
      <c r="B6" s="89" t="s">
        <v>2</v>
      </c>
      <c r="C6" s="86"/>
    </row>
    <row r="8" spans="2:3" ht="15.75" x14ac:dyDescent="0.25">
      <c r="B8" s="87" t="s">
        <v>3</v>
      </c>
      <c r="C8" s="88"/>
    </row>
    <row r="9" spans="2:3" ht="25.5" x14ac:dyDescent="0.25">
      <c r="B9" s="60" t="s">
        <v>4</v>
      </c>
      <c r="C9" s="61" t="s">
        <v>131</v>
      </c>
    </row>
    <row r="10" spans="2:3" ht="25.5" x14ac:dyDescent="0.25">
      <c r="B10" s="60" t="s">
        <v>5</v>
      </c>
      <c r="C10" s="61" t="s">
        <v>6</v>
      </c>
    </row>
    <row r="11" spans="2:3" ht="30" customHeight="1" x14ac:dyDescent="0.25">
      <c r="B11" s="60" t="s">
        <v>7</v>
      </c>
      <c r="C11" s="61" t="s">
        <v>8</v>
      </c>
    </row>
    <row r="12" spans="2:3" x14ac:dyDescent="0.25">
      <c r="B12" s="26"/>
      <c r="C12" s="26"/>
    </row>
    <row r="13" spans="2:3" ht="15.75" x14ac:dyDescent="0.25">
      <c r="B13" s="87" t="s">
        <v>9</v>
      </c>
      <c r="C13" s="88"/>
    </row>
    <row r="14" spans="2:3" ht="20.100000000000001" customHeight="1" x14ac:dyDescent="0.25">
      <c r="B14" s="44" t="s">
        <v>10</v>
      </c>
      <c r="C14" s="1" t="s">
        <v>11</v>
      </c>
    </row>
    <row r="15" spans="2:3" ht="20.100000000000001" customHeight="1" x14ac:dyDescent="0.25">
      <c r="B15" s="59" t="s">
        <v>10</v>
      </c>
      <c r="C15" s="1" t="s">
        <v>12</v>
      </c>
    </row>
    <row r="16" spans="2:3" ht="20.100000000000001" customHeight="1" x14ac:dyDescent="0.25">
      <c r="B16" s="2" t="s">
        <v>10</v>
      </c>
      <c r="C16" s="1" t="s">
        <v>13</v>
      </c>
    </row>
    <row r="18" spans="2:3" ht="39.950000000000003" customHeight="1" x14ac:dyDescent="0.25">
      <c r="B18" s="85" t="s">
        <v>14</v>
      </c>
      <c r="C18" s="86"/>
    </row>
  </sheetData>
  <mergeCells count="7">
    <mergeCell ref="B18:C18"/>
    <mergeCell ref="B8:C8"/>
    <mergeCell ref="B13:C13"/>
    <mergeCell ref="B6:C6"/>
    <mergeCell ref="B2:C2"/>
    <mergeCell ref="B3:C3"/>
    <mergeCell ref="B5:C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53"/>
  <sheetViews>
    <sheetView showGridLines="0" tabSelected="1" topLeftCell="A46" workbookViewId="0">
      <selection activeCell="B57" sqref="B57"/>
    </sheetView>
  </sheetViews>
  <sheetFormatPr baseColWidth="10" defaultColWidth="9.140625" defaultRowHeight="15" x14ac:dyDescent="0.25"/>
  <cols>
    <col min="1" max="1" width="2" customWidth="1"/>
    <col min="2" max="2" width="54" customWidth="1"/>
    <col min="3" max="3" width="41.42578125" style="26" customWidth="1"/>
    <col min="4" max="4" width="16.7109375" bestFit="1" customWidth="1"/>
    <col min="5" max="5" width="15.5703125" bestFit="1" customWidth="1"/>
  </cols>
  <sheetData>
    <row r="2" spans="2:5" ht="33.950000000000003" customHeight="1" x14ac:dyDescent="0.25">
      <c r="B2" s="98" t="s">
        <v>15</v>
      </c>
      <c r="C2" s="91"/>
      <c r="D2" s="91"/>
      <c r="E2" s="91"/>
    </row>
    <row r="3" spans="2:5" ht="15.95" customHeight="1" x14ac:dyDescent="0.25">
      <c r="B3" s="96" t="s">
        <v>16</v>
      </c>
      <c r="C3" s="97"/>
      <c r="D3" s="97"/>
      <c r="E3" s="97"/>
    </row>
    <row r="4" spans="2:5" ht="27.95" customHeight="1" x14ac:dyDescent="0.25">
      <c r="B4" s="30" t="s">
        <v>17</v>
      </c>
      <c r="C4" s="30" t="s">
        <v>18</v>
      </c>
      <c r="D4" s="30"/>
      <c r="E4" s="30"/>
    </row>
    <row r="5" spans="2:5" ht="21.95" customHeight="1" x14ac:dyDescent="0.25">
      <c r="B5" s="24" t="s">
        <v>21</v>
      </c>
      <c r="C5" s="35" t="s">
        <v>22</v>
      </c>
      <c r="D5" s="94"/>
      <c r="E5" s="95"/>
    </row>
    <row r="6" spans="2:5" ht="21.95" customHeight="1" x14ac:dyDescent="0.25">
      <c r="B6" s="24" t="s">
        <v>23</v>
      </c>
      <c r="C6" s="35" t="s">
        <v>24</v>
      </c>
      <c r="D6" s="94"/>
      <c r="E6" s="95"/>
    </row>
    <row r="7" spans="2:5" ht="21.95" customHeight="1" x14ac:dyDescent="0.25">
      <c r="B7" s="24" t="s">
        <v>25</v>
      </c>
      <c r="C7" s="35" t="s">
        <v>26</v>
      </c>
      <c r="D7" s="94"/>
      <c r="E7" s="95"/>
    </row>
    <row r="8" spans="2:5" ht="21.95" customHeight="1" x14ac:dyDescent="0.25">
      <c r="B8" s="24" t="s">
        <v>27</v>
      </c>
      <c r="C8" s="35" t="s">
        <v>28</v>
      </c>
      <c r="D8" s="94"/>
      <c r="E8" s="95"/>
    </row>
    <row r="10" spans="2:5" ht="24" customHeight="1" x14ac:dyDescent="0.25">
      <c r="B10" s="31" t="s">
        <v>29</v>
      </c>
      <c r="C10" s="36"/>
      <c r="D10" s="30" t="s">
        <v>19</v>
      </c>
      <c r="E10" s="30" t="s">
        <v>20</v>
      </c>
    </row>
    <row r="11" spans="2:5" ht="21.95" customHeight="1" x14ac:dyDescent="0.25">
      <c r="B11" s="25" t="s">
        <v>30</v>
      </c>
      <c r="C11" s="37" t="s">
        <v>31</v>
      </c>
      <c r="D11" s="63">
        <v>750000</v>
      </c>
      <c r="E11" s="5"/>
    </row>
    <row r="12" spans="2:5" ht="26.25" customHeight="1" x14ac:dyDescent="0.25">
      <c r="B12" s="25" t="s">
        <v>32</v>
      </c>
      <c r="C12" s="37" t="s">
        <v>33</v>
      </c>
      <c r="D12" s="63">
        <v>100000</v>
      </c>
      <c r="E12" s="5"/>
    </row>
    <row r="13" spans="2:5" ht="24" customHeight="1" x14ac:dyDescent="0.25">
      <c r="B13" s="45" t="s">
        <v>34</v>
      </c>
      <c r="C13" s="46"/>
      <c r="D13" s="47">
        <f>D11+D12</f>
        <v>850000</v>
      </c>
      <c r="E13" s="62"/>
    </row>
    <row r="14" spans="2:5" ht="8.1" customHeight="1" x14ac:dyDescent="0.25">
      <c r="B14" s="42"/>
      <c r="C14" s="42"/>
      <c r="D14" s="42"/>
      <c r="E14" s="42"/>
    </row>
    <row r="15" spans="2:5" s="26" customFormat="1" ht="24" customHeight="1" x14ac:dyDescent="0.25">
      <c r="B15" s="32" t="s">
        <v>35</v>
      </c>
      <c r="C15" s="33" t="s">
        <v>36</v>
      </c>
      <c r="D15" s="34"/>
      <c r="E15" s="34"/>
    </row>
    <row r="16" spans="2:5" ht="21.95" customHeight="1" x14ac:dyDescent="0.25">
      <c r="B16" s="25" t="s">
        <v>37</v>
      </c>
      <c r="C16" s="37" t="s">
        <v>38</v>
      </c>
      <c r="D16" s="63">
        <v>15000</v>
      </c>
      <c r="E16" s="5"/>
    </row>
    <row r="17" spans="2:5" ht="21.95" customHeight="1" x14ac:dyDescent="0.25">
      <c r="B17" s="25" t="s">
        <v>39</v>
      </c>
      <c r="C17" s="37" t="s">
        <v>40</v>
      </c>
      <c r="D17" s="63">
        <v>35000</v>
      </c>
      <c r="E17" s="5"/>
    </row>
    <row r="18" spans="2:5" ht="21.95" customHeight="1" x14ac:dyDescent="0.25">
      <c r="B18" s="25" t="s">
        <v>41</v>
      </c>
      <c r="C18" s="37" t="s">
        <v>42</v>
      </c>
      <c r="D18" s="63">
        <v>24000</v>
      </c>
      <c r="E18" s="5"/>
    </row>
    <row r="19" spans="2:5" ht="21.95" customHeight="1" x14ac:dyDescent="0.25">
      <c r="B19" s="25" t="s">
        <v>43</v>
      </c>
      <c r="C19" s="37" t="s">
        <v>44</v>
      </c>
      <c r="D19" s="63"/>
      <c r="E19" s="5"/>
    </row>
    <row r="20" spans="2:5" ht="21.95" customHeight="1" x14ac:dyDescent="0.25">
      <c r="B20" s="25" t="s">
        <v>45</v>
      </c>
      <c r="C20" s="37" t="s">
        <v>46</v>
      </c>
      <c r="D20" s="63"/>
      <c r="E20" s="5"/>
    </row>
    <row r="21" spans="2:5" ht="21.95" customHeight="1" x14ac:dyDescent="0.25">
      <c r="B21" s="25" t="s">
        <v>47</v>
      </c>
      <c r="C21" s="37" t="s">
        <v>48</v>
      </c>
      <c r="D21" s="63"/>
      <c r="E21" s="5"/>
    </row>
    <row r="22" spans="2:5" ht="21.95" customHeight="1" x14ac:dyDescent="0.25">
      <c r="B22" s="25" t="s">
        <v>49</v>
      </c>
      <c r="C22" s="37" t="s">
        <v>50</v>
      </c>
      <c r="D22" s="63"/>
      <c r="E22" s="5"/>
    </row>
    <row r="23" spans="2:5" ht="21.95" customHeight="1" x14ac:dyDescent="0.25">
      <c r="B23" s="25" t="s">
        <v>51</v>
      </c>
      <c r="C23" s="37" t="s">
        <v>52</v>
      </c>
      <c r="D23" s="63"/>
      <c r="E23" s="5"/>
    </row>
    <row r="24" spans="2:5" s="26" customFormat="1" ht="24" customHeight="1" x14ac:dyDescent="0.25">
      <c r="B24" s="49" t="s">
        <v>53</v>
      </c>
      <c r="C24" s="50"/>
      <c r="D24" s="51">
        <f>D16+D17+D18+D19+D20+D21+D22+D23</f>
        <v>74000</v>
      </c>
      <c r="E24" s="52">
        <f>IF(D13=0,"",D24/D13)</f>
        <v>8.7058823529411758E-2</v>
      </c>
    </row>
    <row r="25" spans="2:5" s="26" customFormat="1" ht="8.1" customHeight="1" x14ac:dyDescent="0.25">
      <c r="B25" s="48"/>
      <c r="C25" s="48"/>
      <c r="D25" s="48"/>
      <c r="E25" s="48"/>
    </row>
    <row r="26" spans="2:5" s="26" customFormat="1" ht="27.95" customHeight="1" x14ac:dyDescent="0.25">
      <c r="B26" s="53" t="s">
        <v>129</v>
      </c>
      <c r="C26" s="99" t="s">
        <v>54</v>
      </c>
      <c r="D26" s="54">
        <f>D13-D24</f>
        <v>776000</v>
      </c>
      <c r="E26" s="55">
        <f>IF(D13=0,"",D26/D13)</f>
        <v>0.91294117647058826</v>
      </c>
    </row>
    <row r="27" spans="2:5" ht="8.1" customHeight="1" x14ac:dyDescent="0.25"/>
    <row r="28" spans="2:5" ht="24.75" x14ac:dyDescent="0.25">
      <c r="B28" s="32" t="s">
        <v>55</v>
      </c>
      <c r="C28" s="33" t="s">
        <v>56</v>
      </c>
      <c r="D28" s="28"/>
      <c r="E28" s="28"/>
    </row>
    <row r="29" spans="2:5" ht="21.95" customHeight="1" x14ac:dyDescent="0.25">
      <c r="B29" s="25" t="s">
        <v>57</v>
      </c>
      <c r="C29" s="37" t="s">
        <v>58</v>
      </c>
      <c r="D29" s="63">
        <v>12000</v>
      </c>
      <c r="E29" s="5"/>
    </row>
    <row r="30" spans="2:5" ht="21.95" customHeight="1" x14ac:dyDescent="0.25">
      <c r="B30" s="25" t="s">
        <v>59</v>
      </c>
      <c r="C30" s="37" t="s">
        <v>60</v>
      </c>
      <c r="D30" s="63">
        <v>3000</v>
      </c>
      <c r="E30" s="5"/>
    </row>
    <row r="31" spans="2:5" ht="21.95" customHeight="1" x14ac:dyDescent="0.25">
      <c r="B31" s="25" t="s">
        <v>61</v>
      </c>
      <c r="C31" s="37" t="s">
        <v>62</v>
      </c>
      <c r="D31" s="63"/>
      <c r="E31" s="5"/>
    </row>
    <row r="32" spans="2:5" ht="21.95" customHeight="1" x14ac:dyDescent="0.25">
      <c r="B32" s="25" t="s">
        <v>63</v>
      </c>
      <c r="C32" s="37" t="s">
        <v>64</v>
      </c>
      <c r="D32" s="63">
        <v>50000</v>
      </c>
      <c r="E32" s="5"/>
    </row>
    <row r="33" spans="2:11" ht="21.95" customHeight="1" x14ac:dyDescent="0.25">
      <c r="B33" s="25" t="s">
        <v>65</v>
      </c>
      <c r="C33" s="37" t="s">
        <v>66</v>
      </c>
      <c r="D33" s="63"/>
      <c r="E33" s="5"/>
    </row>
    <row r="34" spans="2:11" ht="24" customHeight="1" x14ac:dyDescent="0.25">
      <c r="B34" s="49" t="s">
        <v>67</v>
      </c>
      <c r="C34" s="50"/>
      <c r="D34" s="51">
        <f>D29+D30+D31+D32+D33</f>
        <v>65000</v>
      </c>
      <c r="E34" s="52">
        <f>IF(D13=0,"",D34/D13)</f>
        <v>7.6470588235294124E-2</v>
      </c>
    </row>
    <row r="35" spans="2:11" ht="8.1" customHeight="1" x14ac:dyDescent="0.25">
      <c r="B35" s="48"/>
      <c r="C35" s="48"/>
      <c r="D35" s="48"/>
      <c r="E35" s="48"/>
    </row>
    <row r="36" spans="2:11" ht="27.95" customHeight="1" x14ac:dyDescent="0.25">
      <c r="B36" s="53"/>
      <c r="C36" s="99" t="s">
        <v>68</v>
      </c>
      <c r="D36" s="54">
        <f>D26-D34</f>
        <v>711000</v>
      </c>
      <c r="E36" s="55">
        <f>IF(D13=0,"",D36/D13)</f>
        <v>0.83647058823529408</v>
      </c>
    </row>
    <row r="37" spans="2:11" ht="8.1" customHeight="1" x14ac:dyDescent="0.25">
      <c r="B37" s="26"/>
    </row>
    <row r="38" spans="2:11" ht="24" customHeight="1" x14ac:dyDescent="0.25">
      <c r="B38" s="32" t="s">
        <v>69</v>
      </c>
      <c r="C38" s="33" t="s">
        <v>70</v>
      </c>
      <c r="D38" s="28"/>
      <c r="E38" s="28"/>
    </row>
    <row r="39" spans="2:11" ht="21.95" customHeight="1" x14ac:dyDescent="0.25">
      <c r="B39" s="25" t="s">
        <v>71</v>
      </c>
      <c r="C39" s="37" t="s">
        <v>72</v>
      </c>
      <c r="D39" s="63"/>
      <c r="E39" s="5"/>
    </row>
    <row r="40" spans="2:11" ht="21.95" customHeight="1" x14ac:dyDescent="0.25">
      <c r="B40" s="25" t="s">
        <v>73</v>
      </c>
      <c r="C40" s="37" t="s">
        <v>74</v>
      </c>
      <c r="D40" s="63"/>
      <c r="E40" s="5"/>
    </row>
    <row r="41" spans="2:11" ht="24" customHeight="1" x14ac:dyDescent="0.25">
      <c r="B41" s="49" t="s">
        <v>75</v>
      </c>
      <c r="C41" s="50"/>
      <c r="D41" s="51">
        <f>D39+D40</f>
        <v>0</v>
      </c>
      <c r="E41" s="52">
        <f>IF(D13=0,"",D41/D13)</f>
        <v>0</v>
      </c>
    </row>
    <row r="42" spans="2:11" ht="8.1" customHeight="1" x14ac:dyDescent="0.25">
      <c r="B42" s="48"/>
      <c r="C42" s="48"/>
      <c r="D42" s="48"/>
      <c r="E42" s="48"/>
    </row>
    <row r="43" spans="2:11" ht="32.1" customHeight="1" x14ac:dyDescent="0.25">
      <c r="B43" s="56" t="s">
        <v>130</v>
      </c>
      <c r="C43" s="99" t="s">
        <v>76</v>
      </c>
      <c r="D43" s="57">
        <f>D36-D41</f>
        <v>711000</v>
      </c>
      <c r="E43" s="58">
        <f>IF(D13=0,"",D43/D13)</f>
        <v>0.83647058823529408</v>
      </c>
      <c r="K43" s="27"/>
    </row>
    <row r="44" spans="2:11" ht="12" customHeight="1" x14ac:dyDescent="0.25"/>
    <row r="45" spans="2:11" ht="24.75" x14ac:dyDescent="0.25">
      <c r="B45" s="31" t="s">
        <v>77</v>
      </c>
      <c r="C45" s="38" t="s">
        <v>78</v>
      </c>
      <c r="D45" s="29"/>
      <c r="E45" s="29"/>
    </row>
    <row r="46" spans="2:11" ht="27" customHeight="1" x14ac:dyDescent="0.25">
      <c r="B46" s="40" t="s">
        <v>134</v>
      </c>
      <c r="C46" s="37" t="s">
        <v>79</v>
      </c>
      <c r="D46" s="6">
        <f>IF(D13=0,"",D26/D13)</f>
        <v>0.91294117647058826</v>
      </c>
      <c r="E46" s="7"/>
    </row>
    <row r="47" spans="2:11" ht="39" x14ac:dyDescent="0.25">
      <c r="B47" s="40" t="s">
        <v>135</v>
      </c>
      <c r="C47" s="37" t="s">
        <v>80</v>
      </c>
      <c r="D47" s="6">
        <f>IF(D13=0,"",D43/D13)</f>
        <v>0.83647058823529408</v>
      </c>
      <c r="E47" s="7"/>
    </row>
    <row r="48" spans="2:11" ht="26.25" x14ac:dyDescent="0.25">
      <c r="B48" s="40" t="s">
        <v>136</v>
      </c>
      <c r="C48" s="37" t="s">
        <v>81</v>
      </c>
      <c r="D48" s="6">
        <f>IF(D13=0,"",(D24+D34+D41)/D13)</f>
        <v>0.1635294117647059</v>
      </c>
      <c r="E48" s="7"/>
    </row>
    <row r="49" spans="2:5" ht="3.95" customHeight="1" x14ac:dyDescent="0.25">
      <c r="B49" s="41"/>
    </row>
    <row r="50" spans="2:5" ht="24" customHeight="1" x14ac:dyDescent="0.25">
      <c r="B50" s="39" t="s">
        <v>132</v>
      </c>
      <c r="C50" s="35" t="s">
        <v>82</v>
      </c>
      <c r="D50" s="43">
        <v>30</v>
      </c>
      <c r="E50" s="8" t="s">
        <v>83</v>
      </c>
    </row>
    <row r="51" spans="2:5" ht="24" customHeight="1" x14ac:dyDescent="0.25">
      <c r="B51" s="39" t="s">
        <v>133</v>
      </c>
      <c r="C51" s="37" t="s">
        <v>84</v>
      </c>
      <c r="D51" s="9">
        <f>IF(D50=0,"",(D24+D34)/D50)</f>
        <v>4633.333333333333</v>
      </c>
      <c r="E51" s="7"/>
    </row>
    <row r="52" spans="2:5" ht="12" customHeight="1" x14ac:dyDescent="0.25"/>
    <row r="53" spans="2:5" ht="44.1" customHeight="1" x14ac:dyDescent="0.25">
      <c r="B53" s="100" t="s">
        <v>85</v>
      </c>
      <c r="C53" s="88"/>
      <c r="D53" s="88"/>
      <c r="E53" s="88"/>
    </row>
  </sheetData>
  <mergeCells count="10">
    <mergeCell ref="B53:E53"/>
    <mergeCell ref="C26"/>
    <mergeCell ref="C43"/>
    <mergeCell ref="D5:E5"/>
    <mergeCell ref="B3:E3"/>
    <mergeCell ref="B2:E2"/>
    <mergeCell ref="C36"/>
    <mergeCell ref="D8:E8"/>
    <mergeCell ref="D6:E6"/>
    <mergeCell ref="D7:E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53"/>
  <sheetViews>
    <sheetView showGridLines="0" topLeftCell="A15" workbookViewId="0">
      <selection activeCell="B19" sqref="B19"/>
    </sheetView>
  </sheetViews>
  <sheetFormatPr baseColWidth="10" defaultColWidth="9.140625" defaultRowHeight="15" x14ac:dyDescent="0.25"/>
  <cols>
    <col min="1" max="1" width="2" customWidth="1"/>
    <col min="2" max="2" width="54.42578125" style="26" customWidth="1"/>
    <col min="3" max="3" width="62" bestFit="1" customWidth="1"/>
    <col min="4" max="4" width="18" customWidth="1"/>
    <col min="5" max="5" width="14" customWidth="1"/>
  </cols>
  <sheetData>
    <row r="2" spans="2:5" ht="33.950000000000003" customHeight="1" x14ac:dyDescent="0.25">
      <c r="B2" s="98" t="s">
        <v>86</v>
      </c>
      <c r="C2" s="91"/>
      <c r="D2" s="91"/>
      <c r="E2" s="91"/>
    </row>
    <row r="3" spans="2:5" ht="15.95" customHeight="1" x14ac:dyDescent="0.25">
      <c r="B3" s="96" t="s">
        <v>87</v>
      </c>
      <c r="C3" s="97"/>
      <c r="D3" s="97"/>
      <c r="E3" s="97"/>
    </row>
    <row r="4" spans="2:5" ht="27.95" customHeight="1" x14ac:dyDescent="0.25">
      <c r="B4" s="64" t="s">
        <v>17</v>
      </c>
      <c r="C4" s="64" t="s">
        <v>18</v>
      </c>
      <c r="D4" s="64" t="s">
        <v>19</v>
      </c>
      <c r="E4" s="64" t="s">
        <v>20</v>
      </c>
    </row>
    <row r="5" spans="2:5" ht="21.95" customHeight="1" x14ac:dyDescent="0.25">
      <c r="B5" s="24" t="s">
        <v>21</v>
      </c>
      <c r="C5" s="3" t="s">
        <v>22</v>
      </c>
      <c r="D5" s="101" t="s">
        <v>88</v>
      </c>
      <c r="E5" s="102"/>
    </row>
    <row r="6" spans="2:5" ht="21.95" customHeight="1" x14ac:dyDescent="0.25">
      <c r="B6" s="24" t="s">
        <v>23</v>
      </c>
      <c r="C6" s="3" t="s">
        <v>24</v>
      </c>
      <c r="D6" s="101" t="s">
        <v>89</v>
      </c>
      <c r="E6" s="102"/>
    </row>
    <row r="7" spans="2:5" ht="21.95" customHeight="1" x14ac:dyDescent="0.25">
      <c r="B7" s="24" t="s">
        <v>25</v>
      </c>
      <c r="C7" s="3" t="s">
        <v>26</v>
      </c>
      <c r="D7" s="101" t="s">
        <v>90</v>
      </c>
      <c r="E7" s="102"/>
    </row>
    <row r="8" spans="2:5" ht="21.95" customHeight="1" x14ac:dyDescent="0.25">
      <c r="B8" s="24" t="s">
        <v>27</v>
      </c>
      <c r="C8" s="3" t="s">
        <v>28</v>
      </c>
      <c r="D8" s="101" t="s">
        <v>91</v>
      </c>
      <c r="E8" s="102"/>
    </row>
    <row r="10" spans="2:5" ht="24" customHeight="1" x14ac:dyDescent="0.25">
      <c r="B10" s="65" t="s">
        <v>29</v>
      </c>
      <c r="C10" s="66"/>
      <c r="D10" s="66"/>
      <c r="E10" s="66"/>
    </row>
    <row r="11" spans="2:5" ht="21.95" customHeight="1" x14ac:dyDescent="0.25">
      <c r="B11" s="83" t="s">
        <v>30</v>
      </c>
      <c r="C11" s="10" t="s">
        <v>31</v>
      </c>
      <c r="D11" s="11">
        <v>9100000</v>
      </c>
      <c r="E11" s="12"/>
    </row>
    <row r="12" spans="2:5" ht="21.95" customHeight="1" x14ac:dyDescent="0.25">
      <c r="B12" s="83" t="s">
        <v>32</v>
      </c>
      <c r="C12" s="10" t="s">
        <v>33</v>
      </c>
      <c r="D12" s="11">
        <v>50000</v>
      </c>
      <c r="E12" s="12"/>
    </row>
    <row r="13" spans="2:5" ht="24" customHeight="1" x14ac:dyDescent="0.25">
      <c r="B13" s="67" t="s">
        <v>34</v>
      </c>
      <c r="C13" s="66"/>
      <c r="D13" s="68">
        <v>9150000</v>
      </c>
      <c r="E13" s="69"/>
    </row>
    <row r="14" spans="2:5" ht="8.1" customHeight="1" x14ac:dyDescent="0.25"/>
    <row r="15" spans="2:5" ht="24" customHeight="1" x14ac:dyDescent="0.25">
      <c r="B15" s="70" t="s">
        <v>35</v>
      </c>
      <c r="C15" s="71" t="s">
        <v>36</v>
      </c>
      <c r="D15" s="72"/>
      <c r="E15" s="72"/>
    </row>
    <row r="16" spans="2:5" ht="21.95" customHeight="1" x14ac:dyDescent="0.25">
      <c r="B16" s="83" t="s">
        <v>37</v>
      </c>
      <c r="C16" s="10" t="s">
        <v>38</v>
      </c>
      <c r="D16" s="11">
        <v>1800000</v>
      </c>
      <c r="E16" s="13">
        <v>0.19670000000000001</v>
      </c>
    </row>
    <row r="17" spans="2:5" ht="21.95" customHeight="1" x14ac:dyDescent="0.25">
      <c r="B17" s="83" t="s">
        <v>39</v>
      </c>
      <c r="C17" s="10" t="s">
        <v>40</v>
      </c>
      <c r="D17" s="11">
        <v>450000</v>
      </c>
      <c r="E17" s="13">
        <v>4.9200000000000001E-2</v>
      </c>
    </row>
    <row r="18" spans="2:5" ht="21.95" customHeight="1" x14ac:dyDescent="0.25">
      <c r="B18" s="83" t="s">
        <v>41</v>
      </c>
      <c r="C18" s="10" t="s">
        <v>42</v>
      </c>
      <c r="D18" s="11">
        <v>1200000</v>
      </c>
      <c r="E18" s="13">
        <v>0.13109999999999999</v>
      </c>
    </row>
    <row r="19" spans="2:5" ht="21.95" customHeight="1" x14ac:dyDescent="0.25">
      <c r="B19" s="83" t="s">
        <v>43</v>
      </c>
      <c r="C19" s="10" t="s">
        <v>44</v>
      </c>
      <c r="D19" s="11">
        <v>600000</v>
      </c>
      <c r="E19" s="13">
        <v>6.5600000000000006E-2</v>
      </c>
    </row>
    <row r="20" spans="2:5" ht="21.95" customHeight="1" x14ac:dyDescent="0.25">
      <c r="B20" s="83" t="s">
        <v>45</v>
      </c>
      <c r="C20" s="10" t="s">
        <v>46</v>
      </c>
      <c r="D20" s="11">
        <v>380000</v>
      </c>
      <c r="E20" s="13">
        <v>4.1500000000000002E-2</v>
      </c>
    </row>
    <row r="21" spans="2:5" ht="21.95" customHeight="1" x14ac:dyDescent="0.25">
      <c r="B21" s="83" t="s">
        <v>47</v>
      </c>
      <c r="C21" s="10" t="s">
        <v>48</v>
      </c>
      <c r="D21" s="11">
        <v>150000</v>
      </c>
      <c r="E21" s="13">
        <v>1.6400000000000001E-2</v>
      </c>
    </row>
    <row r="22" spans="2:5" ht="21.95" customHeight="1" x14ac:dyDescent="0.25">
      <c r="B22" s="83" t="s">
        <v>49</v>
      </c>
      <c r="C22" s="10" t="s">
        <v>50</v>
      </c>
      <c r="D22" s="11">
        <v>120000</v>
      </c>
      <c r="E22" s="13">
        <v>1.3100000000000001E-2</v>
      </c>
    </row>
    <row r="23" spans="2:5" ht="21.95" customHeight="1" x14ac:dyDescent="0.25">
      <c r="B23" s="83" t="s">
        <v>51</v>
      </c>
      <c r="C23" s="10" t="s">
        <v>52</v>
      </c>
      <c r="D23" s="11">
        <v>0</v>
      </c>
      <c r="E23" s="12"/>
    </row>
    <row r="24" spans="2:5" ht="24" customHeight="1" x14ac:dyDescent="0.25">
      <c r="B24" s="73" t="s">
        <v>53</v>
      </c>
      <c r="C24" s="72"/>
      <c r="D24" s="74">
        <v>4700000</v>
      </c>
      <c r="E24" s="75">
        <v>0.51370000000000005</v>
      </c>
    </row>
    <row r="25" spans="2:5" ht="8.1" customHeight="1" x14ac:dyDescent="0.25"/>
    <row r="26" spans="2:5" ht="27.95" customHeight="1" x14ac:dyDescent="0.25">
      <c r="B26" s="76" t="s">
        <v>137</v>
      </c>
      <c r="C26" s="103" t="s">
        <v>54</v>
      </c>
      <c r="D26" s="77">
        <v>4450000</v>
      </c>
      <c r="E26" s="78">
        <v>0.48630000000000001</v>
      </c>
    </row>
    <row r="27" spans="2:5" ht="8.1" customHeight="1" x14ac:dyDescent="0.25"/>
    <row r="28" spans="2:5" ht="24" customHeight="1" x14ac:dyDescent="0.25">
      <c r="B28" s="70" t="s">
        <v>55</v>
      </c>
      <c r="C28" s="71" t="s">
        <v>56</v>
      </c>
      <c r="D28" s="72"/>
      <c r="E28" s="72"/>
    </row>
    <row r="29" spans="2:5" ht="21.95" customHeight="1" x14ac:dyDescent="0.25">
      <c r="B29" s="83" t="s">
        <v>57</v>
      </c>
      <c r="C29" s="10" t="s">
        <v>58</v>
      </c>
      <c r="D29" s="11">
        <v>180000</v>
      </c>
      <c r="E29" s="13">
        <v>1.9699999999999999E-2</v>
      </c>
    </row>
    <row r="30" spans="2:5" ht="21.95" customHeight="1" x14ac:dyDescent="0.25">
      <c r="B30" s="83" t="s">
        <v>59</v>
      </c>
      <c r="C30" s="10" t="s">
        <v>60</v>
      </c>
      <c r="D30" s="11">
        <v>60000</v>
      </c>
      <c r="E30" s="13">
        <v>6.6E-3</v>
      </c>
    </row>
    <row r="31" spans="2:5" ht="21.95" customHeight="1" x14ac:dyDescent="0.25">
      <c r="B31" s="83" t="s">
        <v>61</v>
      </c>
      <c r="C31" s="10" t="s">
        <v>62</v>
      </c>
      <c r="D31" s="11">
        <v>80000</v>
      </c>
      <c r="E31" s="13">
        <v>8.6999999999999994E-3</v>
      </c>
    </row>
    <row r="32" spans="2:5" ht="21.95" customHeight="1" x14ac:dyDescent="0.25">
      <c r="B32" s="83" t="s">
        <v>63</v>
      </c>
      <c r="C32" s="10" t="s">
        <v>64</v>
      </c>
      <c r="D32" s="11">
        <v>120000</v>
      </c>
      <c r="E32" s="13">
        <v>1.3100000000000001E-2</v>
      </c>
    </row>
    <row r="33" spans="2:5" ht="21.95" customHeight="1" x14ac:dyDescent="0.25">
      <c r="B33" s="83" t="s">
        <v>65</v>
      </c>
      <c r="C33" s="10" t="s">
        <v>66</v>
      </c>
      <c r="D33" s="11">
        <v>0</v>
      </c>
      <c r="E33" s="12"/>
    </row>
    <row r="34" spans="2:5" ht="24" customHeight="1" x14ac:dyDescent="0.25">
      <c r="B34" s="73" t="s">
        <v>67</v>
      </c>
      <c r="C34" s="72"/>
      <c r="D34" s="74">
        <v>440000</v>
      </c>
      <c r="E34" s="75">
        <v>4.8099999999999997E-2</v>
      </c>
    </row>
    <row r="35" spans="2:5" ht="8.1" customHeight="1" x14ac:dyDescent="0.25"/>
    <row r="36" spans="2:5" ht="27.95" customHeight="1" x14ac:dyDescent="0.25">
      <c r="B36" s="76"/>
      <c r="C36" s="103" t="s">
        <v>68</v>
      </c>
      <c r="D36" s="77">
        <v>4010000</v>
      </c>
      <c r="E36" s="78">
        <v>0.43830000000000002</v>
      </c>
    </row>
    <row r="37" spans="2:5" ht="8.1" customHeight="1" x14ac:dyDescent="0.25"/>
    <row r="38" spans="2:5" ht="24" customHeight="1" x14ac:dyDescent="0.25">
      <c r="B38" s="70" t="s">
        <v>69</v>
      </c>
      <c r="C38" s="71" t="s">
        <v>70</v>
      </c>
      <c r="D38" s="72"/>
      <c r="E38" s="72"/>
    </row>
    <row r="39" spans="2:5" ht="21.95" customHeight="1" x14ac:dyDescent="0.25">
      <c r="B39" s="83" t="s">
        <v>71</v>
      </c>
      <c r="C39" s="10" t="s">
        <v>72</v>
      </c>
      <c r="D39" s="11">
        <v>240000</v>
      </c>
      <c r="E39" s="13">
        <v>2.6200000000000001E-2</v>
      </c>
    </row>
    <row r="40" spans="2:5" ht="21.95" customHeight="1" x14ac:dyDescent="0.25">
      <c r="B40" s="83" t="s">
        <v>73</v>
      </c>
      <c r="C40" s="10" t="s">
        <v>74</v>
      </c>
      <c r="D40" s="11">
        <v>0</v>
      </c>
      <c r="E40" s="12"/>
    </row>
    <row r="41" spans="2:5" ht="24" customHeight="1" x14ac:dyDescent="0.25">
      <c r="B41" s="73" t="s">
        <v>75</v>
      </c>
      <c r="C41" s="72"/>
      <c r="D41" s="74">
        <v>240000</v>
      </c>
      <c r="E41" s="75">
        <v>2.6200000000000001E-2</v>
      </c>
    </row>
    <row r="42" spans="2:5" ht="8.1" customHeight="1" x14ac:dyDescent="0.25"/>
    <row r="43" spans="2:5" ht="32.1" customHeight="1" x14ac:dyDescent="0.25">
      <c r="B43" s="79" t="s">
        <v>108</v>
      </c>
      <c r="C43" s="103" t="s">
        <v>76</v>
      </c>
      <c r="D43" s="80">
        <v>3770000</v>
      </c>
      <c r="E43" s="81">
        <v>0.41199999999999998</v>
      </c>
    </row>
    <row r="44" spans="2:5" ht="12" customHeight="1" x14ac:dyDescent="0.25"/>
    <row r="45" spans="2:5" ht="24" customHeight="1" x14ac:dyDescent="0.25">
      <c r="B45" s="65" t="s">
        <v>77</v>
      </c>
      <c r="C45" s="82" t="s">
        <v>78</v>
      </c>
      <c r="D45" s="66"/>
      <c r="E45" s="66"/>
    </row>
    <row r="46" spans="2:5" ht="26.25" x14ac:dyDescent="0.25">
      <c r="B46" s="40" t="s">
        <v>134</v>
      </c>
      <c r="C46" s="4" t="s">
        <v>79</v>
      </c>
      <c r="D46" s="6">
        <v>0.48630000000000001</v>
      </c>
      <c r="E46" s="7"/>
    </row>
    <row r="47" spans="2:5" ht="39" x14ac:dyDescent="0.25">
      <c r="B47" s="40" t="s">
        <v>135</v>
      </c>
      <c r="C47" s="4" t="s">
        <v>80</v>
      </c>
      <c r="D47" s="6">
        <v>0.41199999999999998</v>
      </c>
      <c r="E47" s="7"/>
    </row>
    <row r="48" spans="2:5" ht="24" customHeight="1" x14ac:dyDescent="0.25">
      <c r="B48" s="40" t="s">
        <v>136</v>
      </c>
      <c r="C48" s="4" t="s">
        <v>81</v>
      </c>
      <c r="D48" s="6">
        <v>0.58799999999999997</v>
      </c>
      <c r="E48" s="7"/>
    </row>
    <row r="49" spans="2:5" ht="3.95" customHeight="1" x14ac:dyDescent="0.25"/>
    <row r="50" spans="2:5" ht="24" customHeight="1" x14ac:dyDescent="0.25">
      <c r="B50" s="25" t="s">
        <v>132</v>
      </c>
      <c r="C50" s="3" t="s">
        <v>82</v>
      </c>
      <c r="D50" s="14">
        <v>140</v>
      </c>
      <c r="E50" s="8" t="s">
        <v>83</v>
      </c>
    </row>
    <row r="51" spans="2:5" ht="24" customHeight="1" x14ac:dyDescent="0.25">
      <c r="B51" s="25" t="s">
        <v>133</v>
      </c>
      <c r="C51" s="4" t="s">
        <v>84</v>
      </c>
      <c r="D51" s="9">
        <v>36714</v>
      </c>
      <c r="E51" s="7"/>
    </row>
    <row r="52" spans="2:5" ht="12" customHeight="1" x14ac:dyDescent="0.25"/>
    <row r="53" spans="2:5" ht="44.1" customHeight="1" x14ac:dyDescent="0.25">
      <c r="B53" s="104" t="s">
        <v>92</v>
      </c>
      <c r="C53" s="86"/>
      <c r="D53" s="86"/>
      <c r="E53" s="86"/>
    </row>
  </sheetData>
  <mergeCells count="10">
    <mergeCell ref="B53:E53"/>
    <mergeCell ref="C26"/>
    <mergeCell ref="C43"/>
    <mergeCell ref="D5:E5"/>
    <mergeCell ref="B3:E3"/>
    <mergeCell ref="B2:E2"/>
    <mergeCell ref="C36"/>
    <mergeCell ref="D8:E8"/>
    <mergeCell ref="D6:E6"/>
    <mergeCell ref="D7:E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24"/>
  <sheetViews>
    <sheetView showGridLines="0" topLeftCell="A20" workbookViewId="0">
      <selection activeCell="B22" sqref="B22:D22"/>
    </sheetView>
  </sheetViews>
  <sheetFormatPr baseColWidth="10" defaultColWidth="9.140625" defaultRowHeight="15" x14ac:dyDescent="0.25"/>
  <cols>
    <col min="1" max="1" width="3" customWidth="1"/>
    <col min="2" max="2" width="26" customWidth="1"/>
    <col min="3" max="4" width="34" customWidth="1"/>
  </cols>
  <sheetData>
    <row r="2" spans="2:4" ht="30" customHeight="1" x14ac:dyDescent="0.25">
      <c r="B2" s="98" t="s">
        <v>93</v>
      </c>
      <c r="C2" s="91"/>
      <c r="D2" s="91"/>
    </row>
    <row r="3" spans="2:4" ht="15.95" customHeight="1" x14ac:dyDescent="0.25">
      <c r="B3" s="92" t="s">
        <v>94</v>
      </c>
      <c r="C3" s="93"/>
      <c r="D3" s="93"/>
    </row>
    <row r="5" spans="2:4" ht="15.75" x14ac:dyDescent="0.25">
      <c r="B5" s="87" t="s">
        <v>95</v>
      </c>
      <c r="C5" s="88"/>
      <c r="D5" s="88"/>
    </row>
    <row r="6" spans="2:4" ht="39.950000000000003" customHeight="1" x14ac:dyDescent="0.25">
      <c r="B6" s="84" t="s">
        <v>96</v>
      </c>
      <c r="C6" s="105" t="s">
        <v>97</v>
      </c>
      <c r="D6" s="86"/>
    </row>
    <row r="7" spans="2:4" ht="39.950000000000003" customHeight="1" x14ac:dyDescent="0.25">
      <c r="B7" s="84" t="s">
        <v>98</v>
      </c>
      <c r="C7" s="105" t="s">
        <v>99</v>
      </c>
      <c r="D7" s="86"/>
    </row>
    <row r="8" spans="2:4" ht="39.950000000000003" customHeight="1" x14ac:dyDescent="0.25">
      <c r="B8" s="84" t="s">
        <v>100</v>
      </c>
      <c r="C8" s="105" t="s">
        <v>101</v>
      </c>
      <c r="D8" s="86"/>
    </row>
    <row r="9" spans="2:4" ht="39.950000000000003" customHeight="1" x14ac:dyDescent="0.25">
      <c r="B9" s="84" t="s">
        <v>102</v>
      </c>
      <c r="C9" s="105" t="s">
        <v>103</v>
      </c>
      <c r="D9" s="86"/>
    </row>
    <row r="10" spans="2:4" ht="39.950000000000003" customHeight="1" x14ac:dyDescent="0.25">
      <c r="B10" s="84" t="s">
        <v>104</v>
      </c>
      <c r="C10" s="105" t="s">
        <v>105</v>
      </c>
      <c r="D10" s="86"/>
    </row>
    <row r="11" spans="2:4" ht="39.950000000000003" customHeight="1" x14ac:dyDescent="0.25">
      <c r="B11" s="84" t="s">
        <v>106</v>
      </c>
      <c r="C11" s="105" t="s">
        <v>107</v>
      </c>
      <c r="D11" s="86"/>
    </row>
    <row r="12" spans="2:4" ht="39.950000000000003" customHeight="1" x14ac:dyDescent="0.25">
      <c r="B12" s="84" t="s">
        <v>108</v>
      </c>
      <c r="C12" s="105" t="s">
        <v>109</v>
      </c>
      <c r="D12" s="86"/>
    </row>
    <row r="14" spans="2:4" ht="15.75" x14ac:dyDescent="0.25">
      <c r="B14" s="87" t="s">
        <v>110</v>
      </c>
      <c r="C14" s="88"/>
      <c r="D14" s="88"/>
    </row>
    <row r="15" spans="2:4" ht="50.1" customHeight="1" x14ac:dyDescent="0.25">
      <c r="B15" s="16" t="s">
        <v>111</v>
      </c>
      <c r="C15" s="17" t="s">
        <v>112</v>
      </c>
      <c r="D15" s="15" t="s">
        <v>113</v>
      </c>
    </row>
    <row r="16" spans="2:4" ht="50.1" customHeight="1" x14ac:dyDescent="0.25">
      <c r="B16" s="18" t="s">
        <v>114</v>
      </c>
      <c r="C16" s="19" t="s">
        <v>115</v>
      </c>
      <c r="D16" s="20" t="s">
        <v>116</v>
      </c>
    </row>
    <row r="17" spans="2:4" ht="50.1" customHeight="1" x14ac:dyDescent="0.25">
      <c r="B17" s="21" t="s">
        <v>117</v>
      </c>
      <c r="C17" s="22" t="s">
        <v>118</v>
      </c>
      <c r="D17" s="23" t="s">
        <v>119</v>
      </c>
    </row>
    <row r="18" spans="2:4" ht="50.1" customHeight="1" x14ac:dyDescent="0.25">
      <c r="B18" s="16" t="s">
        <v>111</v>
      </c>
      <c r="C18" s="17" t="s">
        <v>120</v>
      </c>
      <c r="D18" s="15" t="s">
        <v>121</v>
      </c>
    </row>
    <row r="19" spans="2:4" ht="50.1" customHeight="1" x14ac:dyDescent="0.25">
      <c r="B19" s="18" t="s">
        <v>114</v>
      </c>
      <c r="C19" s="19" t="s">
        <v>122</v>
      </c>
      <c r="D19" s="20" t="s">
        <v>123</v>
      </c>
    </row>
    <row r="20" spans="2:4" ht="50.1" customHeight="1" x14ac:dyDescent="0.25">
      <c r="B20" s="21" t="s">
        <v>117</v>
      </c>
      <c r="C20" s="22" t="s">
        <v>124</v>
      </c>
      <c r="D20" s="23" t="s">
        <v>125</v>
      </c>
    </row>
    <row r="22" spans="2:4" ht="36" customHeight="1" x14ac:dyDescent="0.25">
      <c r="B22" s="100" t="s">
        <v>126</v>
      </c>
      <c r="C22" s="88"/>
      <c r="D22" s="88"/>
    </row>
    <row r="24" spans="2:4" x14ac:dyDescent="0.25">
      <c r="B24" s="106" t="s">
        <v>127</v>
      </c>
      <c r="C24" s="86"/>
      <c r="D24" s="86"/>
    </row>
  </sheetData>
  <mergeCells count="13">
    <mergeCell ref="B24:D24"/>
    <mergeCell ref="C12:D12"/>
    <mergeCell ref="B3:D3"/>
    <mergeCell ref="B5:D5"/>
    <mergeCell ref="C6:D6"/>
    <mergeCell ref="C7:D7"/>
    <mergeCell ref="C10:D10"/>
    <mergeCell ref="C8:D8"/>
    <mergeCell ref="B2:D2"/>
    <mergeCell ref="B14:D14"/>
    <mergeCell ref="C11:D11"/>
    <mergeCell ref="B22:D22"/>
    <mergeCell ref="C9:D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ESTADO DE RESULTADOS</vt:lpstr>
      <vt:lpstr>EJEMPLO DON CARLOS</vt:lpstr>
      <vt:lpstr>INTERPRETACIÓN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Cindy Araya</cp:lastModifiedBy>
  <dcterms:created xsi:type="dcterms:W3CDTF">2026-07-03T16:54:59Z</dcterms:created>
  <dcterms:modified xsi:type="dcterms:W3CDTF">2026-07-04T23:13:58Z</dcterms:modified>
</cp:coreProperties>
</file>